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-105" yWindow="-105" windowWidth="23250" windowHeight="12600"/>
  </bookViews>
  <sheets>
    <sheet name="EAA" sheetId="1" r:id="rId1"/>
  </sheets>
  <definedNames>
    <definedName name="_xlnm._FilterDatabase" localSheetId="0" hidden="1">EAA!$A$2:$G$24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  <c r="G4" i="1" s="1"/>
  <c r="E15" i="1" l="1"/>
  <c r="D15" i="1"/>
  <c r="C15" i="1"/>
  <c r="F23" i="1"/>
  <c r="D6" i="1"/>
  <c r="F7" i="1" l="1"/>
  <c r="F24" i="1" l="1"/>
  <c r="F22" i="1"/>
  <c r="F21" i="1"/>
  <c r="F20" i="1"/>
  <c r="F19" i="1"/>
  <c r="F18" i="1"/>
  <c r="F17" i="1"/>
  <c r="F16" i="1"/>
  <c r="D4" i="1"/>
  <c r="F13" i="1"/>
  <c r="F12" i="1"/>
  <c r="F11" i="1"/>
  <c r="F10" i="1"/>
  <c r="F9" i="1"/>
  <c r="F8" i="1"/>
  <c r="E6" i="1"/>
  <c r="E4" i="1" s="1"/>
  <c r="C6" i="1"/>
  <c r="C4" i="1" s="1"/>
  <c r="F15" i="1" l="1"/>
  <c r="F6" i="1"/>
  <c r="F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<sst xmlns="http://schemas.openxmlformats.org/spreadsheetml/2006/main" count="27" uniqueCount="27">
  <si>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</si>
  <si>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</si>
  <si>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</si>
  <si>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</si>
  <si>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</si>
  <si>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</si>
  <si>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</si>
  <si>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</si>
  <si>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</si>
  <si>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</si>
  <si>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</si>
  <si>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</si>
  <si>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</si>
  <si>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</si>
  <si>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</si>
  <si>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</si>
  <si>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</si>
  <si>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</si>
  <si>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</si>
  <si>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</si>
  <si>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</si>
  <si>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</si>
  <si>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</si>
  <si>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</si>
  <si>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</si>
  <si>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</si>
  <si>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Estado Analítico del Activo
Del 01 de Enero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</si>
</sst>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</xdr:col>
      <xdr:colOff>2514600</xdr:colOff>
      <xdr:row>36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25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342900</xdr:colOff>
          <xdr:row>33</xdr:row>
          <xdr:rowOff>19050</xdr:rowOff>
        </xdr:from>
        <xdr:to>
          <xdr:col>6</xdr:col>
          <xdr:colOff>723900</xdr:colOff>
          <xdr:row>38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3571875</xdr:colOff>
      <xdr:row>32</xdr:row>
      <xdr:rowOff>123825</xdr:rowOff>
    </xdr:from>
    <xdr:to>
      <xdr:col>3</xdr:col>
      <xdr:colOff>285750</xdr:colOff>
      <xdr:row>36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53435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activeCell="G15" sqref="G15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4176082.5</v>
      </c>
      <c r="D4" s="13">
        <f>+D6+D15</f>
        <v>86108670.430000007</v>
      </c>
      <c r="E4" s="13">
        <f>+E6+E15</f>
        <v>81451001.24000001</v>
      </c>
      <c r="F4" s="13">
        <f>+F6+F15</f>
        <v>8833751.6899999976</v>
      </c>
      <c r="G4" s="13">
        <f>+G6+G15</f>
        <v>4657669.1899999985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3932715.9699999997</v>
      </c>
      <c r="D6" s="13">
        <f>+SUM(D7:D13)</f>
        <v>81718051.670000002</v>
      </c>
      <c r="E6" s="13">
        <f t="shared" ref="E6:G6" si="0">+SUM(E7:E13)</f>
        <v>80947401.74000001</v>
      </c>
      <c r="F6" s="13">
        <f>+SUM(F7:F13)</f>
        <v>4703365.8999999985</v>
      </c>
      <c r="G6" s="13">
        <f>+SUM(G7:G13)</f>
        <v>770649.92999999854</v>
      </c>
    </row>
    <row r="7" spans="1:7" x14ac:dyDescent="0.2">
      <c r="A7" s="3">
        <v>1110</v>
      </c>
      <c r="B7" s="7" t="s">
        <v>9</v>
      </c>
      <c r="C7" s="13">
        <v>3802404.92</v>
      </c>
      <c r="D7" s="13">
        <v>40480041.25</v>
      </c>
      <c r="E7" s="13">
        <v>39624639.539999999</v>
      </c>
      <c r="F7" s="13">
        <f>+C7+D7-E7</f>
        <v>4657806.6300000027</v>
      </c>
      <c r="G7" s="13">
        <f>+F7-C7</f>
        <v>855401.71000000276</v>
      </c>
    </row>
    <row r="8" spans="1:7" x14ac:dyDescent="0.2">
      <c r="A8" s="3">
        <v>1120</v>
      </c>
      <c r="B8" s="7" t="s">
        <v>10</v>
      </c>
      <c r="C8" s="13">
        <v>130311.05</v>
      </c>
      <c r="D8" s="13">
        <v>41238010.420000002</v>
      </c>
      <c r="E8" s="13">
        <v>41322762.200000003</v>
      </c>
      <c r="F8" s="13">
        <f t="shared" ref="F8:F24" si="1">+C8+D8-E8</f>
        <v>45559.269999995828</v>
      </c>
      <c r="G8" s="13">
        <f>+F8-C8</f>
        <v>-84751.780000004175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1"/>
        <v>0</v>
      </c>
      <c r="G9" s="13">
        <f>+F9-C9</f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1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1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1"/>
        <v>0</v>
      </c>
      <c r="G12" s="13">
        <f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1"/>
        <v>0</v>
      </c>
      <c r="G13" s="13">
        <f>+F13-C13</f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243366.53000000003</v>
      </c>
      <c r="D15" s="13">
        <f>+SUM(D16:D24)</f>
        <v>4390618.7600000007</v>
      </c>
      <c r="E15" s="13">
        <f>+SUM(E16:E24)</f>
        <v>503599.5</v>
      </c>
      <c r="F15" s="13">
        <f>+SUM(F16:F24)</f>
        <v>4130385.79</v>
      </c>
      <c r="G15" s="13">
        <f>+SUM(G16:G24)</f>
        <v>3887019.2600000002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1"/>
        <v>0</v>
      </c>
      <c r="G16" s="13">
        <f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1"/>
        <v>0</v>
      </c>
      <c r="G17" s="13">
        <f>+F17-C17</f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1"/>
        <v>0</v>
      </c>
      <c r="G18" s="13">
        <f>+F18-C18</f>
        <v>0</v>
      </c>
    </row>
    <row r="19" spans="1:7" x14ac:dyDescent="0.2">
      <c r="A19" s="3">
        <v>1240</v>
      </c>
      <c r="B19" s="7" t="s">
        <v>18</v>
      </c>
      <c r="C19" s="13">
        <v>353814.64</v>
      </c>
      <c r="D19" s="13">
        <v>4389493.9400000004</v>
      </c>
      <c r="E19" s="13">
        <v>6755.91</v>
      </c>
      <c r="F19" s="13">
        <f t="shared" si="1"/>
        <v>4736552.67</v>
      </c>
      <c r="G19" s="13">
        <f>+F19-C19</f>
        <v>4382738.03</v>
      </c>
    </row>
    <row r="20" spans="1:7" x14ac:dyDescent="0.2">
      <c r="A20" s="3">
        <v>1250</v>
      </c>
      <c r="B20" s="7" t="s">
        <v>19</v>
      </c>
      <c r="C20" s="13">
        <v>0</v>
      </c>
      <c r="D20" s="13">
        <v>0</v>
      </c>
      <c r="E20" s="13">
        <v>0</v>
      </c>
      <c r="F20" s="13">
        <f t="shared" si="1"/>
        <v>0</v>
      </c>
      <c r="G20" s="13">
        <f>+F20-C20</f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>+F21-C21</f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1"/>
        <v>0</v>
      </c>
      <c r="G22" s="13">
        <f>+F22-C22</f>
        <v>0</v>
      </c>
    </row>
    <row r="23" spans="1:7" x14ac:dyDescent="0.2">
      <c r="A23" s="3">
        <v>1280</v>
      </c>
      <c r="B23" s="7" t="s">
        <v>22</v>
      </c>
      <c r="C23" s="13">
        <v>-110448.11</v>
      </c>
      <c r="D23" s="13">
        <v>1124.82</v>
      </c>
      <c r="E23" s="13">
        <v>496843.59</v>
      </c>
      <c r="F23" s="13">
        <f>+C23+D23-E23</f>
        <v>-606166.88</v>
      </c>
      <c r="G23" s="13">
        <f>+F23-C23</f>
        <v>-495718.77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1"/>
        <v>0</v>
      </c>
      <c r="G24" s="13">
        <f>+F24-C24</f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4</xdr:col>
                <xdr:colOff>342900</xdr:colOff>
                <xdr:row>33</xdr:row>
                <xdr:rowOff>19050</xdr:rowOff>
              </from>
              <to>
                <xdr:col>6</xdr:col>
                <xdr:colOff>723900</xdr:colOff>
                <xdr:row>38</xdr:row>
                <xdr:rowOff>104775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2018-03-08T18:40:55Z</cp:lastPrinted>
  <dcterms:created xsi:type="dcterms:W3CDTF">2014-02-09T04:04:15Z</dcterms:created>
  <dcterms:modified xsi:type="dcterms:W3CDTF">2020-02-20T17:03:34Z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